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27\"/>
    </mc:Choice>
  </mc:AlternateContent>
  <xr:revisionPtr revIDLastSave="0" documentId="13_ncr:1_{7B9E9EC4-6CEB-4A82-8513-DB16939EF322}" xr6:coauthVersionLast="47" xr6:coauthVersionMax="47" xr10:uidLastSave="{00000000-0000-0000-0000-000000000000}"/>
  <bookViews>
    <workbookView xWindow="7800" yWindow="-15660" windowWidth="20940" windowHeight="14490" xr2:uid="{00000000-000D-0000-FFFF-FFFF00000000}"/>
  </bookViews>
  <sheets>
    <sheet name="LOT 2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5" i="1" l="1"/>
  <c r="P25" i="1"/>
  <c r="Q25" i="1" s="1"/>
  <c r="L25" i="1"/>
  <c r="K25" i="1"/>
  <c r="R26" i="1"/>
  <c r="P26" i="1"/>
  <c r="Q26" i="1" s="1"/>
  <c r="L26" i="1"/>
  <c r="K26" i="1"/>
  <c r="R24" i="1"/>
  <c r="P24" i="1"/>
  <c r="Q24" i="1" s="1"/>
  <c r="L24" i="1"/>
  <c r="K24" i="1"/>
  <c r="R28" i="1"/>
  <c r="P28" i="1"/>
  <c r="Q28" i="1" s="1"/>
  <c r="L28" i="1"/>
  <c r="K28" i="1"/>
  <c r="R27" i="1"/>
  <c r="P27" i="1"/>
  <c r="Q27" i="1" s="1"/>
  <c r="L27" i="1"/>
  <c r="K27" i="1"/>
  <c r="L23" i="1"/>
  <c r="R23" i="1"/>
  <c r="K23" i="1"/>
  <c r="P23" i="1"/>
  <c r="Q23" i="1" s="1"/>
  <c r="K32" i="1" l="1"/>
  <c r="K34" i="1" s="1"/>
  <c r="S25" i="1"/>
  <c r="Q32" i="1"/>
  <c r="Q34" i="1" s="1"/>
  <c r="S24" i="1"/>
  <c r="S27" i="1"/>
  <c r="S26" i="1"/>
  <c r="S28" i="1"/>
  <c r="S23" i="1"/>
  <c r="S32" i="1" l="1"/>
  <c r="S34" i="1" s="1"/>
</calcChain>
</file>

<file path=xl/sharedStrings.xml><?xml version="1.0" encoding="utf-8"?>
<sst xmlns="http://schemas.openxmlformats.org/spreadsheetml/2006/main" count="72" uniqueCount="61">
  <si>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</si>
  <si>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</si>
  <si>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</si>
  <si>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</si>
  <si>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</si>
  <si>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</si>
  <si>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</si>
  <si>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</si>
  <si>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</si>
  <si>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</si>
  <si>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</si>
  <si>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</si>
  <si>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</si>
  <si>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</si>
  <si>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</si>
  <si>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</si>
  <si>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</si>
  <si>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</si>
  <si>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</si>
  <si>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</si>
  <si>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</si>
  <si>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</si>
  <si>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</si>
  <si>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</si>
  <si>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</si>
  <si>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</si>
  <si>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</si>
  <si>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</si>
  <si>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</si>
  <si>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</si>
  <si>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</si>
  <si>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</si>
  <si>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</si>
  <si>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</si>
  <si>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</si>
  <si>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</si>
  <si>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</si>
  <si>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</si>
  <si>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</si>
  <si>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</si>
  <si>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</si>
  <si>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</si>
  <si>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</si>
  <si>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</si>
  <si>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</si>
  <si>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</si>
  <si>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</si>
  <si>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</si>
  <si>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</si>
  <si>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</si>
  <si>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</si>
  <si>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</si>
  <si>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</si>
  <si>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r>
      <t>OFERTA PREU ADJUDICACIO PROVEÏDOR</t>
    </r>
    <r>
      <rPr>
        <b/>
        <u/>
        <sz val="14"/>
        <rFont val="Calibri"/>
        <family val="2"/>
        <scheme val="minor"/>
      </rPr>
      <t xml:space="preserve"> </t>
    </r>
  </si>
  <si>
    <t xml:space="preserve"> ACM 25/932</t>
  </si>
  <si>
    <t>Tub endotraqueal flexometàlic a/baló. Diàmetre intern 6 mm</t>
  </si>
  <si>
    <t>Tub endotraqueal flexometàlic a/baló. Diàmetre intern 6,5 mm</t>
  </si>
  <si>
    <t>Tub endotraqueal flexometàlic a/baló. Diàmetre intern 7 mm</t>
  </si>
  <si>
    <t>Tub endotraqueal flexometàlic a/baló. Diàmetre intern 7,5 mm</t>
  </si>
  <si>
    <t>Tub endotraqueal flexometàlic a/baló. Diàmetre intern 8 mm</t>
  </si>
  <si>
    <t>Tub endotraqueal flexometàlic a/baló. Diàmetre intern 8,5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</si>
</sst>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82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51" fillId="65" borderId="45" xfId="0" applyFont="1" applyFill="1" applyBorder="1" applyAlignment="1" applyProtection="1">
      <alignment horizontal="center" vertical="center" wrapText="1"/>
    </xf>
    <xf numFmtId="0" fontId="51" fillId="65" borderId="46" xfId="0" applyFont="1" applyFill="1" applyBorder="1" applyAlignment="1" applyProtection="1">
      <alignment horizontal="center" vertical="center" wrapText="1"/>
    </xf>
    <xf numFmtId="0" fontId="51" fillId="65" borderId="47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210614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5"/>
  <sheetViews>
    <sheetView showGridLines="0" tabSelected="1" topLeftCell="A19" zoomScale="70" zoomScaleNormal="70" workbookViewId="0">
      <selection activeCell="E34" sqref="E34"/>
    </sheetView>
  </sheetViews>
  <sheetFormatPr defaultRowHeight="14.4" x14ac:dyDescent="0.3"/>
  <cols>
    <col min="1" max="1" width="19.5546875" customWidth="1"/>
    <col min="2" max="2" width="14.1093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style="113" customWidth="1"/>
    <col min="9" max="9" width="10.77734375" bestFit="1" customWidth="1"/>
    <col min="10" max="10" width="21.109375" style="113" customWidth="1"/>
    <col min="11" max="11" width="16.5546875" customWidth="1"/>
    <col min="12" max="12" width="14.21875" customWidth="1"/>
    <col min="13" max="13" width="15.21875" bestFit="1" customWidth="1"/>
    <col min="14" max="14" width="11.77734375" customWidth="1"/>
    <col min="15" max="15" width="12.44140625" customWidth="1"/>
    <col min="16" max="16" width="19.1093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07"/>
      <c r="I1" s="1"/>
      <c r="J1" s="10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07"/>
      <c r="I2" s="1"/>
      <c r="J2" s="10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07"/>
      <c r="I3" s="1"/>
      <c r="J3" s="10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07"/>
      <c r="I4" s="1"/>
      <c r="J4" s="10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07"/>
      <c r="I5" s="1"/>
      <c r="J5" s="10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07"/>
      <c r="I6" s="1"/>
      <c r="J6" s="10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07"/>
      <c r="I7" s="1"/>
      <c r="J7" s="10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07"/>
      <c r="I8" s="1"/>
      <c r="J8" s="10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25" t="s">
        <v>18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7" t="s">
        <v>9</v>
      </c>
      <c r="B10" s="147"/>
      <c r="C10" s="147"/>
      <c r="D10" s="149" t="s">
        <v>52</v>
      </c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8" t="s">
        <v>10</v>
      </c>
      <c r="B11" s="148"/>
      <c r="C11" s="148"/>
      <c r="D11" s="49"/>
      <c r="E11" s="179" t="s">
        <v>54</v>
      </c>
      <c r="F11" s="179"/>
      <c r="G11" s="179"/>
      <c r="H11" s="179"/>
      <c r="I11" s="179"/>
      <c r="J11" s="179"/>
      <c r="K11" s="179"/>
      <c r="L11" s="179"/>
      <c r="M11" s="179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5">
      <c r="A12" s="136" t="s">
        <v>34</v>
      </c>
      <c r="B12" s="137"/>
      <c r="C12" s="137"/>
      <c r="D12" s="137"/>
      <c r="E12" s="137"/>
      <c r="F12" s="137"/>
      <c r="G12" s="137"/>
      <c r="H12" s="137"/>
      <c r="I12" s="137"/>
      <c r="J12" s="138"/>
      <c r="K12" s="136" t="s">
        <v>11</v>
      </c>
      <c r="L12" s="137"/>
      <c r="M12" s="137"/>
      <c r="N12" s="137"/>
      <c r="O12" s="137"/>
      <c r="P12" s="137"/>
      <c r="Q12" s="137"/>
      <c r="R12" s="137"/>
      <c r="S12" s="138"/>
      <c r="W12" s="25"/>
      <c r="X12" s="25"/>
    </row>
    <row r="13" spans="1:26" s="27" customFormat="1" ht="39" customHeight="1" x14ac:dyDescent="0.3">
      <c r="A13" s="46" t="s">
        <v>35</v>
      </c>
      <c r="B13" s="139"/>
      <c r="C13" s="140"/>
      <c r="D13" s="140"/>
      <c r="E13" s="141"/>
      <c r="F13" s="26" t="s">
        <v>36</v>
      </c>
      <c r="G13" s="139"/>
      <c r="H13" s="140"/>
      <c r="I13" s="140"/>
      <c r="J13" s="142"/>
      <c r="K13" s="128" t="s">
        <v>12</v>
      </c>
      <c r="L13" s="130"/>
      <c r="M13" s="131"/>
      <c r="N13" s="131"/>
      <c r="O13" s="131"/>
      <c r="P13" s="131"/>
      <c r="Q13" s="131"/>
      <c r="R13" s="131"/>
      <c r="S13" s="132"/>
      <c r="W13" s="25"/>
    </row>
    <row r="14" spans="1:26" s="27" customFormat="1" ht="39" customHeight="1" x14ac:dyDescent="0.3">
      <c r="A14" s="44" t="s">
        <v>37</v>
      </c>
      <c r="B14" s="143"/>
      <c r="C14" s="144"/>
      <c r="D14" s="144"/>
      <c r="E14" s="145"/>
      <c r="F14" s="28" t="s">
        <v>38</v>
      </c>
      <c r="G14" s="143"/>
      <c r="H14" s="144"/>
      <c r="I14" s="144"/>
      <c r="J14" s="146"/>
      <c r="K14" s="129"/>
      <c r="L14" s="133"/>
      <c r="M14" s="134"/>
      <c r="N14" s="134"/>
      <c r="O14" s="134"/>
      <c r="P14" s="134"/>
      <c r="Q14" s="134"/>
      <c r="R14" s="134"/>
      <c r="S14" s="135"/>
      <c r="W14" s="25"/>
    </row>
    <row r="15" spans="1:26" s="27" customFormat="1" ht="39" customHeight="1" x14ac:dyDescent="0.3">
      <c r="A15" s="44" t="s">
        <v>13</v>
      </c>
      <c r="B15" s="30"/>
      <c r="C15" s="28" t="s">
        <v>15</v>
      </c>
      <c r="D15" s="180"/>
      <c r="E15" s="181"/>
      <c r="F15" s="28" t="s">
        <v>39</v>
      </c>
      <c r="G15" s="143"/>
      <c r="H15" s="144"/>
      <c r="I15" s="144"/>
      <c r="J15" s="146"/>
      <c r="K15" s="29" t="s">
        <v>14</v>
      </c>
      <c r="L15" s="126"/>
      <c r="M15" s="126"/>
      <c r="N15" s="126"/>
      <c r="O15" s="126"/>
      <c r="P15" s="126"/>
      <c r="Q15" s="126"/>
      <c r="R15" s="126"/>
      <c r="S15" s="127"/>
      <c r="W15" s="25"/>
    </row>
    <row r="16" spans="1:26" s="27" customFormat="1" ht="39" customHeight="1" x14ac:dyDescent="0.3">
      <c r="A16" s="44" t="s">
        <v>40</v>
      </c>
      <c r="B16" s="143"/>
      <c r="C16" s="144"/>
      <c r="D16" s="144"/>
      <c r="E16" s="145"/>
      <c r="F16" s="31" t="s">
        <v>41</v>
      </c>
      <c r="G16" s="32" t="s">
        <v>42</v>
      </c>
      <c r="H16" s="106"/>
      <c r="I16" s="32" t="s">
        <v>16</v>
      </c>
      <c r="J16" s="106"/>
      <c r="K16" s="157" t="s">
        <v>43</v>
      </c>
      <c r="L16" s="153"/>
      <c r="M16" s="153"/>
      <c r="N16" s="153"/>
      <c r="O16" s="153"/>
      <c r="P16" s="153"/>
      <c r="Q16" s="153"/>
      <c r="R16" s="153"/>
      <c r="S16" s="154"/>
      <c r="W16" s="25"/>
    </row>
    <row r="17" spans="1:26" s="33" customFormat="1" ht="39" customHeight="1" thickBot="1" x14ac:dyDescent="0.35">
      <c r="A17" s="47" t="s">
        <v>17</v>
      </c>
      <c r="B17" s="159"/>
      <c r="C17" s="160"/>
      <c r="D17" s="160"/>
      <c r="E17" s="161"/>
      <c r="F17" s="48" t="s">
        <v>44</v>
      </c>
      <c r="G17" s="162"/>
      <c r="H17" s="163"/>
      <c r="I17" s="163"/>
      <c r="J17" s="164"/>
      <c r="K17" s="158"/>
      <c r="L17" s="155"/>
      <c r="M17" s="155"/>
      <c r="N17" s="155"/>
      <c r="O17" s="155"/>
      <c r="P17" s="155"/>
      <c r="Q17" s="155"/>
      <c r="R17" s="155"/>
      <c r="S17" s="156"/>
      <c r="W17" s="25"/>
    </row>
    <row r="18" spans="1:26" s="43" customFormat="1" ht="39" customHeight="1" thickBot="1" x14ac:dyDescent="0.35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5"/>
      <c r="Q18" s="45"/>
      <c r="R18" s="45"/>
      <c r="S18" s="45"/>
      <c r="W18" s="41"/>
    </row>
    <row r="19" spans="1:26" s="43" customFormat="1" ht="39" customHeight="1" thickBot="1" x14ac:dyDescent="0.35">
      <c r="A19" s="172" t="s">
        <v>53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4"/>
      <c r="W19" s="41"/>
    </row>
    <row r="20" spans="1:26" s="43" customFormat="1" ht="28.5" customHeight="1" thickBot="1" x14ac:dyDescent="0.35">
      <c r="A20" s="34"/>
      <c r="B20" s="35"/>
      <c r="C20" s="35"/>
      <c r="D20" s="35"/>
      <c r="E20" s="35"/>
      <c r="F20" s="36"/>
      <c r="G20" s="37"/>
      <c r="H20" s="40"/>
      <c r="I20" s="37"/>
      <c r="J20" s="40"/>
      <c r="K20" s="34"/>
      <c r="L20" s="40"/>
      <c r="M20" s="40"/>
      <c r="N20" s="40"/>
      <c r="O20" s="40"/>
      <c r="P20" s="45"/>
      <c r="Q20" s="45"/>
      <c r="R20" s="45"/>
      <c r="S20" s="45"/>
      <c r="W20" s="41"/>
    </row>
    <row r="21" spans="1:26" s="33" customFormat="1" ht="39" customHeight="1" thickBot="1" x14ac:dyDescent="0.35">
      <c r="A21" s="42"/>
      <c r="B21" s="42"/>
      <c r="C21" s="42"/>
      <c r="D21" s="42"/>
      <c r="E21" s="35"/>
      <c r="F21" s="36"/>
      <c r="G21" s="37"/>
      <c r="H21" s="40"/>
      <c r="I21" s="37"/>
      <c r="J21" s="40"/>
      <c r="K21" s="34"/>
      <c r="L21" s="37"/>
      <c r="M21" s="37"/>
      <c r="N21" s="37"/>
      <c r="O21" s="37"/>
      <c r="P21" s="168" t="s">
        <v>25</v>
      </c>
      <c r="Q21" s="169"/>
      <c r="R21" s="170" t="s">
        <v>26</v>
      </c>
      <c r="S21" s="171"/>
      <c r="W21" s="25"/>
    </row>
    <row r="22" spans="1:26" s="15" customFormat="1" ht="118.8" customHeight="1" thickBot="1" x14ac:dyDescent="0.35">
      <c r="A22" s="54" t="s">
        <v>0</v>
      </c>
      <c r="B22" s="55" t="s">
        <v>46</v>
      </c>
      <c r="C22" s="165" t="s">
        <v>8</v>
      </c>
      <c r="D22" s="165"/>
      <c r="E22" s="56" t="s">
        <v>1</v>
      </c>
      <c r="F22" s="56" t="s">
        <v>2</v>
      </c>
      <c r="G22" s="57" t="s">
        <v>19</v>
      </c>
      <c r="H22" s="108" t="s">
        <v>45</v>
      </c>
      <c r="I22" s="58" t="s">
        <v>6</v>
      </c>
      <c r="J22" s="108" t="s">
        <v>33</v>
      </c>
      <c r="K22" s="59" t="s">
        <v>7</v>
      </c>
      <c r="L22" s="60" t="s">
        <v>50</v>
      </c>
      <c r="M22" s="56" t="s">
        <v>49</v>
      </c>
      <c r="N22" s="61" t="s">
        <v>3</v>
      </c>
      <c r="O22" s="62" t="s">
        <v>4</v>
      </c>
      <c r="P22" s="63" t="s">
        <v>27</v>
      </c>
      <c r="Q22" s="102" t="s">
        <v>5</v>
      </c>
      <c r="R22" s="98" t="s">
        <v>22</v>
      </c>
      <c r="S22" s="64" t="s">
        <v>21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22">
        <v>28</v>
      </c>
      <c r="B23" s="73">
        <v>2002642</v>
      </c>
      <c r="C23" s="166" t="s">
        <v>55</v>
      </c>
      <c r="D23" s="167" t="s">
        <v>55</v>
      </c>
      <c r="E23" s="74"/>
      <c r="F23" s="74"/>
      <c r="G23" s="75"/>
      <c r="H23" s="109">
        <v>90</v>
      </c>
      <c r="I23" s="76" t="s">
        <v>20</v>
      </c>
      <c r="J23" s="119">
        <v>4.95</v>
      </c>
      <c r="K23" s="77">
        <f t="shared" ref="K23:K28" si="0">H23*J23</f>
        <v>445.5</v>
      </c>
      <c r="L23" s="78" t="e">
        <f t="shared" ref="L23:L28" si="1">M23/G23</f>
        <v>#DIV/0!</v>
      </c>
      <c r="M23" s="79"/>
      <c r="N23" s="80"/>
      <c r="O23" s="92"/>
      <c r="P23" s="95">
        <f t="shared" ref="P23:P28" si="2">M23*(1-O23)</f>
        <v>0</v>
      </c>
      <c r="Q23" s="103">
        <f t="shared" ref="Q23:Q26" si="3">IF(ISERROR(P23/G23),0,(P23/G23)*H23)</f>
        <v>0</v>
      </c>
      <c r="R23" s="99" t="e">
        <f t="shared" ref="R23:R26" si="4">ROUNDUP((H23/G23),0)</f>
        <v>#DIV/0!</v>
      </c>
      <c r="S23" s="81" t="e">
        <f t="shared" ref="S23:S28" si="5">R23*P23</f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23"/>
      <c r="B24" s="65">
        <v>2002651</v>
      </c>
      <c r="C24" s="177" t="s">
        <v>56</v>
      </c>
      <c r="D24" s="178" t="s">
        <v>56</v>
      </c>
      <c r="E24" s="66"/>
      <c r="F24" s="66"/>
      <c r="G24" s="67"/>
      <c r="H24" s="110">
        <v>130</v>
      </c>
      <c r="I24" s="68" t="s">
        <v>20</v>
      </c>
      <c r="J24" s="120">
        <v>4.95</v>
      </c>
      <c r="K24" s="69">
        <f t="shared" si="0"/>
        <v>643.5</v>
      </c>
      <c r="L24" s="70" t="e">
        <f t="shared" si="1"/>
        <v>#DIV/0!</v>
      </c>
      <c r="M24" s="71"/>
      <c r="N24" s="72"/>
      <c r="O24" s="93"/>
      <c r="P24" s="96">
        <f t="shared" si="2"/>
        <v>0</v>
      </c>
      <c r="Q24" s="104">
        <f t="shared" si="3"/>
        <v>0</v>
      </c>
      <c r="R24" s="100" t="e">
        <f t="shared" si="4"/>
        <v>#DIV/0!</v>
      </c>
      <c r="S24" s="91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23"/>
      <c r="B25" s="65">
        <v>2002641</v>
      </c>
      <c r="C25" s="177" t="s">
        <v>57</v>
      </c>
      <c r="D25" s="178" t="s">
        <v>57</v>
      </c>
      <c r="E25" s="66"/>
      <c r="F25" s="66"/>
      <c r="G25" s="67"/>
      <c r="H25" s="110">
        <v>520</v>
      </c>
      <c r="I25" s="68" t="s">
        <v>20</v>
      </c>
      <c r="J25" s="120">
        <v>4.95</v>
      </c>
      <c r="K25" s="69">
        <f t="shared" si="0"/>
        <v>2574</v>
      </c>
      <c r="L25" s="70" t="e">
        <f t="shared" si="1"/>
        <v>#DIV/0!</v>
      </c>
      <c r="M25" s="71"/>
      <c r="N25" s="72"/>
      <c r="O25" s="93"/>
      <c r="P25" s="96">
        <f t="shared" si="2"/>
        <v>0</v>
      </c>
      <c r="Q25" s="104">
        <f t="shared" ref="Q25" si="6">IF(ISERROR(P25/G25),0,(P25/G25)*H25)</f>
        <v>0</v>
      </c>
      <c r="R25" s="100" t="e">
        <f t="shared" ref="R25" si="7">ROUNDUP((H25/G25),0)</f>
        <v>#DIV/0!</v>
      </c>
      <c r="S25" s="91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3">
      <c r="A26" s="123"/>
      <c r="B26" s="65">
        <v>2002633</v>
      </c>
      <c r="C26" s="177" t="s">
        <v>58</v>
      </c>
      <c r="D26" s="178" t="s">
        <v>58</v>
      </c>
      <c r="E26" s="66"/>
      <c r="F26" s="66"/>
      <c r="G26" s="67"/>
      <c r="H26" s="110">
        <v>730</v>
      </c>
      <c r="I26" s="68" t="s">
        <v>20</v>
      </c>
      <c r="J26" s="120">
        <v>4.95</v>
      </c>
      <c r="K26" s="69">
        <f t="shared" si="0"/>
        <v>3613.5</v>
      </c>
      <c r="L26" s="70" t="e">
        <f t="shared" si="1"/>
        <v>#DIV/0!</v>
      </c>
      <c r="M26" s="71"/>
      <c r="N26" s="72"/>
      <c r="O26" s="93"/>
      <c r="P26" s="96">
        <f t="shared" si="2"/>
        <v>0</v>
      </c>
      <c r="Q26" s="104">
        <f t="shared" si="3"/>
        <v>0</v>
      </c>
      <c r="R26" s="100" t="e">
        <f t="shared" si="4"/>
        <v>#DIV/0!</v>
      </c>
      <c r="S26" s="91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3">
      <c r="A27" s="123"/>
      <c r="B27" s="65">
        <v>2002634</v>
      </c>
      <c r="C27" s="177" t="s">
        <v>59</v>
      </c>
      <c r="D27" s="178" t="s">
        <v>59</v>
      </c>
      <c r="E27" s="66"/>
      <c r="F27" s="66"/>
      <c r="G27" s="67"/>
      <c r="H27" s="110">
        <v>640</v>
      </c>
      <c r="I27" s="68" t="s">
        <v>20</v>
      </c>
      <c r="J27" s="120">
        <v>4.95</v>
      </c>
      <c r="K27" s="69">
        <f t="shared" si="0"/>
        <v>3168</v>
      </c>
      <c r="L27" s="70" t="e">
        <f t="shared" si="1"/>
        <v>#DIV/0!</v>
      </c>
      <c r="M27" s="71"/>
      <c r="N27" s="72"/>
      <c r="O27" s="93"/>
      <c r="P27" s="96">
        <f t="shared" si="2"/>
        <v>0</v>
      </c>
      <c r="Q27" s="104">
        <f t="shared" ref="Q27:Q28" si="8">IF(ISERROR(P27/G27),0,(P27/G27)*H27)</f>
        <v>0</v>
      </c>
      <c r="R27" s="100" t="e">
        <f t="shared" ref="R27:R28" si="9">ROUNDUP((H27/G27),0)</f>
        <v>#DIV/0!</v>
      </c>
      <c r="S27" s="91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thickBot="1" x14ac:dyDescent="0.35">
      <c r="A28" s="124"/>
      <c r="B28" s="82">
        <v>2002647</v>
      </c>
      <c r="C28" s="175" t="s">
        <v>60</v>
      </c>
      <c r="D28" s="176" t="s">
        <v>60</v>
      </c>
      <c r="E28" s="83"/>
      <c r="F28" s="83"/>
      <c r="G28" s="84"/>
      <c r="H28" s="111">
        <v>80</v>
      </c>
      <c r="I28" s="85" t="s">
        <v>20</v>
      </c>
      <c r="J28" s="121">
        <v>4.95</v>
      </c>
      <c r="K28" s="86">
        <f t="shared" si="0"/>
        <v>396</v>
      </c>
      <c r="L28" s="87" t="e">
        <f t="shared" si="1"/>
        <v>#DIV/0!</v>
      </c>
      <c r="M28" s="88"/>
      <c r="N28" s="89"/>
      <c r="O28" s="94"/>
      <c r="P28" s="97">
        <f t="shared" si="2"/>
        <v>0</v>
      </c>
      <c r="Q28" s="105">
        <f t="shared" si="8"/>
        <v>0</v>
      </c>
      <c r="R28" s="101" t="e">
        <f t="shared" si="9"/>
        <v>#DIV/0!</v>
      </c>
      <c r="S28" s="90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x14ac:dyDescent="0.3">
      <c r="A29" s="1"/>
      <c r="B29" s="1"/>
      <c r="C29" s="1"/>
      <c r="D29" s="1"/>
      <c r="E29" s="1"/>
      <c r="F29" s="1"/>
      <c r="G29" s="1"/>
      <c r="H29" s="107"/>
      <c r="I29" s="1"/>
      <c r="J29" s="107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3">
      <c r="A30" s="152"/>
      <c r="B30" s="152"/>
      <c r="C30" s="152"/>
      <c r="D30" s="152"/>
      <c r="E30" s="152"/>
      <c r="F30" s="152"/>
      <c r="G30" s="152"/>
      <c r="H30" s="112"/>
      <c r="I30" s="1"/>
      <c r="J30" s="107"/>
      <c r="K30" s="1"/>
      <c r="L30" s="1"/>
      <c r="M30" s="1"/>
      <c r="N30" s="5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thickBot="1" x14ac:dyDescent="0.35">
      <c r="A31" s="152"/>
      <c r="B31" s="152"/>
      <c r="C31" s="152"/>
      <c r="D31" s="152"/>
      <c r="E31" s="152"/>
      <c r="F31" s="152"/>
      <c r="G31" s="152"/>
      <c r="H31" s="112"/>
      <c r="I31" s="22"/>
      <c r="J31" s="107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thickBot="1" x14ac:dyDescent="0.35">
      <c r="A32" s="152"/>
      <c r="B32" s="152"/>
      <c r="C32" s="152"/>
      <c r="D32" s="152"/>
      <c r="E32" s="152"/>
      <c r="F32" s="152"/>
      <c r="G32" s="152"/>
      <c r="H32" s="112"/>
      <c r="I32" s="1"/>
      <c r="J32" s="117" t="s">
        <v>47</v>
      </c>
      <c r="K32" s="6">
        <f>SUM(K23:K31)</f>
        <v>10840.5</v>
      </c>
      <c r="L32" s="23"/>
      <c r="M32" s="1"/>
      <c r="N32" s="7"/>
      <c r="O32" s="7"/>
      <c r="P32" s="7"/>
      <c r="Q32" s="6">
        <f>SUM(Q23:Q31)</f>
        <v>0</v>
      </c>
      <c r="R32" s="1"/>
      <c r="S32" s="6" t="e">
        <f>SUM(S23:S28)</f>
        <v>#DIV/0!</v>
      </c>
      <c r="T32" s="1"/>
      <c r="U32" s="1"/>
      <c r="V32" s="1"/>
      <c r="W32" s="1"/>
      <c r="X32" s="1"/>
      <c r="Y32" s="1"/>
      <c r="Z32" s="1"/>
    </row>
    <row r="33" spans="1:26" ht="15" thickBot="1" x14ac:dyDescent="0.35">
      <c r="A33" s="1"/>
      <c r="B33" s="1"/>
      <c r="C33" s="1"/>
      <c r="D33" s="20"/>
      <c r="E33" s="21"/>
      <c r="F33" s="18"/>
      <c r="G33" s="19"/>
      <c r="H33" s="112"/>
      <c r="I33" s="1"/>
      <c r="J33" s="107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thickBot="1" x14ac:dyDescent="0.35">
      <c r="A34" s="38"/>
      <c r="B34" s="38"/>
      <c r="C34" s="38"/>
      <c r="D34" s="38"/>
      <c r="E34" s="38"/>
      <c r="G34" s="39" t="s">
        <v>51</v>
      </c>
      <c r="J34" s="118"/>
      <c r="K34" s="6">
        <f>K32*2</f>
        <v>21681</v>
      </c>
      <c r="L34" s="1"/>
      <c r="M34" s="1"/>
      <c r="N34" s="1"/>
      <c r="O34" s="5"/>
      <c r="P34" s="1"/>
      <c r="Q34" s="6">
        <f>Q32*2</f>
        <v>0</v>
      </c>
      <c r="R34" s="1"/>
      <c r="S34" s="6" t="e">
        <f>S32*2</f>
        <v>#DIV/0!</v>
      </c>
      <c r="T34" s="1"/>
      <c r="U34" s="1"/>
      <c r="V34" s="1"/>
      <c r="W34" s="1"/>
      <c r="X34" s="1"/>
      <c r="Y34" s="1"/>
      <c r="Z34" s="1"/>
    </row>
    <row r="35" spans="1:26" x14ac:dyDescent="0.3">
      <c r="A35" s="1"/>
      <c r="B35" s="1"/>
      <c r="C35" s="1"/>
      <c r="D35" s="1"/>
      <c r="E35" s="1"/>
      <c r="F35" s="1"/>
      <c r="G35" s="1"/>
      <c r="H35" s="107"/>
      <c r="I35" s="1"/>
      <c r="J35" s="10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6.25" customHeight="1" x14ac:dyDescent="0.3">
      <c r="A36" s="1"/>
      <c r="B36" s="1"/>
      <c r="C36" s="1"/>
      <c r="D36" s="1"/>
      <c r="E36" s="1"/>
      <c r="F36" s="1"/>
      <c r="G36" s="1"/>
      <c r="H36" s="107"/>
      <c r="I36" s="1"/>
      <c r="J36" s="107"/>
      <c r="K36" s="1"/>
      <c r="L36" s="1"/>
      <c r="M36" s="1"/>
      <c r="N36" s="1"/>
      <c r="O36" s="1"/>
      <c r="P36" s="52"/>
      <c r="Q36" s="52"/>
      <c r="R36" s="52"/>
      <c r="S36" s="52"/>
      <c r="T36" s="1"/>
      <c r="U36" s="1"/>
      <c r="V36" s="1"/>
      <c r="W36" s="1"/>
      <c r="X36" s="1"/>
      <c r="Y36" s="1"/>
      <c r="Z36" s="1"/>
    </row>
    <row r="37" spans="1:26" x14ac:dyDescent="0.3">
      <c r="A37" s="1"/>
      <c r="B37" s="1"/>
      <c r="C37" s="1"/>
      <c r="D37" s="1"/>
      <c r="E37" s="1"/>
      <c r="F37" s="1"/>
      <c r="G37" s="1"/>
      <c r="H37" s="107"/>
      <c r="I37" s="1"/>
      <c r="J37" s="10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8" t="s">
        <v>23</v>
      </c>
      <c r="B38" s="9"/>
      <c r="C38" s="9"/>
      <c r="D38" s="9"/>
      <c r="E38" s="9"/>
      <c r="F38" s="9"/>
      <c r="G38" s="9"/>
      <c r="H38" s="114"/>
      <c r="I38" s="9"/>
      <c r="J38" s="114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9"/>
      <c r="B39" s="9"/>
      <c r="C39" s="9"/>
      <c r="D39" s="9"/>
      <c r="E39" s="9"/>
      <c r="F39" s="9"/>
      <c r="G39" s="9"/>
      <c r="H39" s="114"/>
      <c r="I39" s="9"/>
      <c r="J39" s="114"/>
      <c r="K39" s="9"/>
      <c r="L39" s="9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 t="s">
        <v>32</v>
      </c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9"/>
      <c r="B41" s="9"/>
      <c r="C41" s="9"/>
      <c r="D41" s="9"/>
      <c r="E41" s="9"/>
      <c r="F41" s="9"/>
      <c r="G41" s="9"/>
      <c r="H41" s="114"/>
      <c r="I41" s="9"/>
      <c r="J41" s="114"/>
      <c r="K41" s="9"/>
      <c r="L41" s="9"/>
      <c r="M41" s="9"/>
      <c r="N41" s="9"/>
      <c r="O41" s="9"/>
      <c r="P41" s="9"/>
      <c r="Q41" s="9"/>
      <c r="R41" s="10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 t="s">
        <v>24</v>
      </c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0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28</v>
      </c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2" t="s">
        <v>29</v>
      </c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1"/>
      <c r="B47" s="11"/>
      <c r="C47" s="11"/>
      <c r="D47" s="11"/>
      <c r="E47" s="11"/>
      <c r="F47" s="11"/>
      <c r="G47" s="11"/>
      <c r="H47" s="53"/>
      <c r="I47" s="11"/>
      <c r="J47" s="53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2" t="s">
        <v>30</v>
      </c>
      <c r="B48" s="11"/>
      <c r="C48" s="11"/>
      <c r="D48" s="11"/>
      <c r="E48" s="11"/>
      <c r="F48" s="11"/>
      <c r="G48" s="11"/>
      <c r="H48" s="53"/>
      <c r="I48" s="11"/>
      <c r="J48" s="53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53"/>
      <c r="I49" s="11"/>
      <c r="J49" s="53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150" t="s">
        <v>48</v>
      </c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3"/>
      <c r="B51" s="13"/>
      <c r="C51" s="13"/>
      <c r="D51" s="13"/>
      <c r="E51" s="13"/>
      <c r="F51" s="13"/>
      <c r="G51" s="13"/>
      <c r="H51" s="115"/>
      <c r="I51" s="13"/>
      <c r="J51" s="115"/>
      <c r="K51" s="13"/>
      <c r="L51" s="17"/>
      <c r="M51" s="13"/>
      <c r="N51" s="13"/>
      <c r="O51" s="13"/>
      <c r="P51" s="13"/>
      <c r="Q51" s="13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50" t="s">
        <v>31</v>
      </c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3"/>
      <c r="B53" s="13"/>
      <c r="C53" s="13"/>
      <c r="D53" s="13"/>
      <c r="E53" s="13"/>
      <c r="F53" s="13"/>
      <c r="G53" s="13"/>
      <c r="H53" s="115"/>
      <c r="I53" s="13"/>
      <c r="J53" s="115"/>
      <c r="K53" s="13"/>
      <c r="L53" s="17"/>
      <c r="M53" s="13"/>
      <c r="N53" s="13"/>
      <c r="O53" s="13"/>
      <c r="P53" s="13"/>
      <c r="Q53" s="13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1"/>
      <c r="B54" s="11"/>
      <c r="C54" s="11"/>
      <c r="D54" s="11"/>
      <c r="E54" s="11"/>
      <c r="F54" s="11"/>
      <c r="G54" s="11"/>
      <c r="H54" s="53"/>
      <c r="I54" s="11"/>
      <c r="J54" s="53"/>
      <c r="K54" s="11"/>
      <c r="L54" s="11"/>
      <c r="M54" s="11"/>
      <c r="N54" s="11"/>
      <c r="O54" s="11"/>
      <c r="P54" s="11"/>
      <c r="Q54" s="11"/>
      <c r="R54" s="1"/>
      <c r="S54" s="1"/>
      <c r="T54" s="1"/>
      <c r="U54" s="1"/>
      <c r="V54" s="1"/>
      <c r="W54" s="1"/>
      <c r="X54" s="1"/>
      <c r="Y54" s="1"/>
      <c r="Z54" s="1"/>
    </row>
    <row r="55" spans="1:26" ht="15.6" x14ac:dyDescent="0.3">
      <c r="A55" s="14"/>
      <c r="B55" s="14"/>
      <c r="C55" s="14"/>
      <c r="D55" s="14"/>
      <c r="E55" s="14"/>
      <c r="F55" s="14"/>
      <c r="G55" s="14"/>
      <c r="H55" s="116"/>
      <c r="I55" s="14"/>
      <c r="J55" s="116"/>
      <c r="K55" s="14"/>
      <c r="L55" s="14"/>
      <c r="M55" s="14"/>
      <c r="N55" s="14"/>
      <c r="O55" s="14"/>
      <c r="P55" s="14"/>
      <c r="Q55" s="14"/>
      <c r="R55" s="1"/>
      <c r="S55" s="1"/>
      <c r="T55" s="1"/>
      <c r="U55" s="1"/>
      <c r="V55" s="1"/>
      <c r="W55" s="1"/>
      <c r="X55" s="1"/>
      <c r="Y55" s="1"/>
      <c r="Z55" s="1"/>
    </row>
  </sheetData>
  <sheetProtection selectLockedCells="1"/>
  <protectedRanges>
    <protectedRange sqref="F11:H11" name="Rango1"/>
    <protectedRange sqref="Q13:Q21 D13:E21" name="Rango1_1"/>
  </protectedRanges>
  <mergeCells count="35">
    <mergeCell ref="A23:A28"/>
    <mergeCell ref="K12:S12"/>
    <mergeCell ref="C27:D27"/>
    <mergeCell ref="C28:D28"/>
    <mergeCell ref="C26:D26"/>
    <mergeCell ref="C25:D25"/>
    <mergeCell ref="A52:Q52"/>
    <mergeCell ref="A30:G32"/>
    <mergeCell ref="A50:R50"/>
    <mergeCell ref="L16:S17"/>
    <mergeCell ref="B16:E16"/>
    <mergeCell ref="K16:K17"/>
    <mergeCell ref="B17:E17"/>
    <mergeCell ref="G17:J17"/>
    <mergeCell ref="C22:D22"/>
    <mergeCell ref="C23:D23"/>
    <mergeCell ref="P21:Q21"/>
    <mergeCell ref="R21:S21"/>
    <mergeCell ref="A19:S19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2025-10-15T10:24:14Z</dcterms:modified>
</cp:coreProperties>
</file>